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 activeTab="1"/>
  </bookViews>
  <sheets>
    <sheet name="YILLIK" sheetId="4" r:id="rId1"/>
    <sheet name="AYLIK" sheetId="2" r:id="rId2"/>
  </sheets>
  <definedNames>
    <definedName name="_xlnm.Print_Area" localSheetId="1">AYLIK!$A$1:$G$56</definedName>
    <definedName name="_xlnm.Print_Area" localSheetId="0">YILLIK!$A$1:$G$53</definedName>
  </definedNames>
  <calcPr calcId="145621"/>
</workbook>
</file>

<file path=xl/calcChain.xml><?xml version="1.0" encoding="utf-8"?>
<calcChain xmlns="http://schemas.openxmlformats.org/spreadsheetml/2006/main">
  <c r="C12" i="4" l="1"/>
  <c r="C17" i="4" s="1"/>
  <c r="F16" i="4"/>
  <c r="G16" i="4"/>
  <c r="D17" i="4"/>
  <c r="F17" i="4"/>
  <c r="G17" i="4"/>
  <c r="B17" i="4"/>
  <c r="B16" i="4"/>
  <c r="C16" i="4" l="1"/>
  <c r="E16" i="4"/>
  <c r="E17" i="4"/>
  <c r="D16" i="4"/>
  <c r="F19" i="2"/>
  <c r="G19" i="2"/>
  <c r="F12" i="2"/>
  <c r="F14" i="2"/>
  <c r="G14" i="2"/>
  <c r="F15" i="2"/>
  <c r="G15" i="2"/>
  <c r="F16" i="2"/>
  <c r="G16" i="2"/>
  <c r="F17" i="2"/>
  <c r="G17" i="2"/>
  <c r="F18" i="2"/>
  <c r="G18" i="2"/>
  <c r="F13" i="2" l="1"/>
  <c r="G13" i="2"/>
  <c r="G9" i="2"/>
  <c r="G10" i="2"/>
  <c r="G11" i="2"/>
  <c r="G12" i="2"/>
  <c r="G8" i="2"/>
  <c r="F8" i="2"/>
  <c r="F10" i="2"/>
  <c r="F11" i="2"/>
  <c r="F9" i="2"/>
</calcChain>
</file>

<file path=xl/comments1.xml><?xml version="1.0" encoding="utf-8"?>
<comments xmlns="http://schemas.openxmlformats.org/spreadsheetml/2006/main">
  <authors>
    <author>Yazar</author>
  </authors>
  <commentList>
    <comment ref="A9" authorId="0">
      <text>
        <r>
          <rPr>
            <sz val="8"/>
            <color indexed="81"/>
            <rFont val="Tahoma"/>
            <family val="2"/>
            <charset val="162"/>
          </rPr>
          <t xml:space="preserve">Ortalaması alındı.
</t>
        </r>
      </text>
    </comment>
    <comment ref="A12" authorId="0">
      <text>
        <r>
          <rPr>
            <sz val="8"/>
            <color indexed="81"/>
            <rFont val="Tahoma"/>
            <family val="2"/>
            <charset val="162"/>
          </rPr>
          <t xml:space="preserve">Yıllık izin + İşe Gelmeme + Hastalık+Kaza 
</t>
        </r>
      </text>
    </comment>
    <comment ref="A13" authorId="0">
      <text>
        <r>
          <rPr>
            <sz val="8"/>
            <color indexed="81"/>
            <rFont val="Tahoma"/>
            <family val="2"/>
            <charset val="162"/>
          </rPr>
          <t xml:space="preserve">Bir takvim yılında 300 İş günü olarak alınmaktadır.
</t>
        </r>
      </text>
    </comment>
    <comment ref="A16" authorId="0">
      <text>
        <r>
          <rPr>
            <b/>
            <sz val="8"/>
            <color indexed="81"/>
            <rFont val="Tahoma"/>
            <family val="2"/>
            <charset val="162"/>
          </rPr>
          <t xml:space="preserve">Kaza Sıklık Oranı </t>
        </r>
        <r>
          <rPr>
            <sz val="8"/>
            <color indexed="81"/>
            <rFont val="Tahoma"/>
            <family val="2"/>
            <charset val="162"/>
          </rPr>
          <t xml:space="preserve">=Toplam Kaza Sayısı/Toplam Personel Çalışma Saati*1000000
Takvim yılı içerisindeki ölümlü ve/veya ölümlü olmayan mesleki yaralanmaların toplam sayısının, aynı yıl içerisinde referans grupta yer alan işçilerin çalışma saatlerinin toplamına bölünmesiyle elde edilen değerin 1.000.000 katsayısı ile çarpılmasıyla hesaplanır.  </t>
        </r>
      </text>
    </comment>
    <comment ref="A17" authorId="0">
      <text>
        <r>
          <rPr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8"/>
            <color indexed="81"/>
            <rFont val="Tahoma"/>
            <family val="2"/>
            <charset val="162"/>
          </rPr>
          <t>Kaza Ağırlık Oranı =</t>
        </r>
        <r>
          <rPr>
            <sz val="8"/>
            <color indexed="81"/>
            <rFont val="Tahoma"/>
            <family val="2"/>
            <charset val="162"/>
          </rPr>
          <t xml:space="preserve">Toplam Kaza Sayısı/Toplam Personel Çalışma Saati*1000
Takvim yılı içerisinde ölümlü ve/veya ölümlü olmayan mesleki yaralanmalardan dolayı toplam kayıp gün sayısının, aynı yıl içerisinde referans grupta yer alan işçilerin çalışma saatlerinin toplamına bölünmesiyle elde edilen değerin 1000 katsayısı ile çarpılmasıyla hesaplanır. 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D7" authorId="0">
      <text>
        <r>
          <rPr>
            <sz val="8"/>
            <color indexed="81"/>
            <rFont val="Tahoma"/>
            <family val="2"/>
            <charset val="162"/>
          </rPr>
          <t xml:space="preserve">Kayıp iş günü sayısı hesaplanırken;iş kzasına uğrayan kişinin, olay günü ve/veya ertesi günü istirahat alıp, 3. gün işbaşı yapması durumunda, bu kaza dolayısıyla kaybedilen ilk iki iş günü dikkate alınmamıştır.
</t>
        </r>
      </text>
    </comment>
    <comment ref="E7" authorId="0">
      <text>
        <r>
          <rPr>
            <sz val="8"/>
            <color indexed="81"/>
            <rFont val="Tahoma"/>
            <family val="2"/>
            <charset val="162"/>
          </rPr>
          <t xml:space="preserve">
Yıllık izin+Devamsızlık+Rapor
</t>
        </r>
      </text>
    </comment>
    <comment ref="F7" authorId="0">
      <text>
        <r>
          <rPr>
            <sz val="8"/>
            <color indexed="81"/>
            <rFont val="Tahoma"/>
            <charset val="1"/>
          </rPr>
          <t xml:space="preserve">Çalışılan saatlere oranla milyon saatte meydana gelen kaza sayısıdır.
</t>
        </r>
      </text>
    </comment>
    <comment ref="G7" authorId="0">
      <text>
        <r>
          <rPr>
            <sz val="8"/>
            <color indexed="81"/>
            <rFont val="Tahoma"/>
            <charset val="1"/>
          </rPr>
          <t>İş kazası sonucu ortaya çıkan kayıp iş günleri nedeniyle her 1000 çalışma saati başına kaybedilen iş gücünü gösterir.
Üretim sürecindeki faaliyetlerin aksamasına neden olan bir gösterge olarak kabul edilir.</t>
        </r>
      </text>
    </comment>
  </commentList>
</comments>
</file>

<file path=xl/sharedStrings.xml><?xml version="1.0" encoding="utf-8"?>
<sst xmlns="http://schemas.openxmlformats.org/spreadsheetml/2006/main" count="59" uniqueCount="47">
  <si>
    <t>Aylar</t>
  </si>
  <si>
    <t>Personel Sayısı</t>
  </si>
  <si>
    <t>Kaza Sayısı</t>
  </si>
  <si>
    <t xml:space="preserve">Ocak 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</si>
  <si>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</si>
  <si>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</si>
  <si>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</si>
  <si>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</si>
  <si>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</si>
  <si>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</si>
  <si>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</si>
  <si>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</si>
  <si>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</si>
  <si>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</si>
  <si>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</si>
  <si>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Kaza Sıklık Oranı</t>
  </si>
  <si>
    <t>Kaza Ağırlık Oranı</t>
  </si>
  <si>
    <t>Genel İş Gücü Kaybı (Saat)</t>
  </si>
  <si>
    <t>Kayıp İş Günü (Saat)</t>
  </si>
  <si>
    <t>Doküman No</t>
  </si>
  <si>
    <t xml:space="preserve">Yayın No             </t>
  </si>
  <si>
    <t xml:space="preserve">Yayın Tarihi       </t>
  </si>
  <si>
    <t xml:space="preserve">Sayfa No              </t>
  </si>
  <si>
    <t xml:space="preserve">Revizyon No    </t>
  </si>
  <si>
    <t>00</t>
  </si>
  <si>
    <t>Revizyon Tarihi</t>
  </si>
  <si>
    <t>_ _ / _ _ / 20_ _</t>
  </si>
  <si>
    <t>***RAKAMLAR TEMSİLİ OLARAK VERİLMİŞTİR***</t>
  </si>
  <si>
    <t>HAZIRLAYAN</t>
  </si>
  <si>
    <t>ONAYLAYAN</t>
  </si>
  <si>
    <t>İŞ GÜVENLİĞİ UZMANI</t>
  </si>
  <si>
    <t>İŞVEREN/İŞVEREN VEKİLİ</t>
  </si>
  <si>
    <t xml:space="preserve">KAZA SIKLIK VE AĞIRLIK ORANI </t>
  </si>
  <si>
    <t>Yıllar</t>
  </si>
  <si>
    <t>Çalışan Sayısı</t>
  </si>
  <si>
    <t>İş Kazası Sayısı</t>
  </si>
  <si>
    <t>İş Kazası Sebebiyle İş Günü Kaybı</t>
  </si>
  <si>
    <t>Toplam İş Gücü Kaybı</t>
  </si>
  <si>
    <t xml:space="preserve">Çalışılan Gün Sayısı </t>
  </si>
  <si>
    <t>Kaza Sıklık Oranı   (Accident Frequency Rate)</t>
  </si>
  <si>
    <t>Kaza Ağırlık Oranı ((Accident Severity Rate)</t>
  </si>
  <si>
    <r>
      <t xml:space="preserve">…………….. İLÇE MİLLİ EĞİTİM MÜDÜRLÜĞÜ
</t>
    </r>
    <r>
      <rPr>
        <sz val="12"/>
        <rFont val="Times New Roman"/>
        <family val="1"/>
        <charset val="162"/>
      </rPr>
      <t>…………. LİSESİ</t>
    </r>
    <r>
      <rPr>
        <sz val="14"/>
        <rFont val="Times New Roman"/>
        <family val="1"/>
        <charset val="162"/>
      </rPr>
      <t xml:space="preserve">
AYLARA GÖRE KAZA İSTATİSTİK FORMU</t>
    </r>
  </si>
  <si>
    <r>
      <t xml:space="preserve">…………….. İLÇE MİLLİ EĞİTİM MÜDÜRLÜĞÜ
</t>
    </r>
    <r>
      <rPr>
        <sz val="12"/>
        <rFont val="Times New Roman"/>
        <family val="1"/>
        <charset val="162"/>
      </rPr>
      <t>…………. LİSESİ</t>
    </r>
    <r>
      <rPr>
        <sz val="14"/>
        <rFont val="Times New Roman"/>
        <family val="1"/>
        <charset val="162"/>
      </rPr>
      <t xml:space="preserve">
</t>
    </r>
    <r>
      <rPr>
        <sz val="11"/>
        <rFont val="Times New Roman"/>
        <family val="1"/>
        <charset val="162"/>
      </rPr>
      <t>YILLARA GÖRE KAZA İSTATİSTİK FORMU</t>
    </r>
  </si>
  <si>
    <t>Düzenleme Tarihi</t>
  </si>
  <si>
    <t>Geçerlilik Tarihi</t>
  </si>
  <si>
    <t>&amp;[Sayfa]</t>
  </si>
  <si>
    <t>918-05-F.05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</si>
</sst>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indexed="81"/>
      <name val="Tahoma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8"/>
      <color indexed="81"/>
      <name val="Tahoma"/>
      <charset val="1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7.5"/>
      <name val="Arial"/>
      <family val="2"/>
      <charset val="162"/>
    </font>
    <font>
      <sz val="8"/>
      <color theme="1"/>
      <name val="Cambria"/>
      <family val="1"/>
      <charset val="162"/>
    </font>
    <font>
      <b/>
      <sz val="8"/>
      <color theme="1"/>
      <name val="Cambria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8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9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3" xfId="0" applyBorder="1"/>
    <xf numFmtId="0" fontId="0" fillId="0" borderId="0" xfId="0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8" xfId="0" applyBorder="1" applyAlignment="1">
      <alignment horizontal="center" vertical="top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16" xfId="0" applyBorder="1"/>
    <xf numFmtId="0" fontId="0" fillId="0" borderId="0" xfId="0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0" xfId="0" applyBorder="1"/>
    <xf numFmtId="2" fontId="0" fillId="0" borderId="20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wrapText="1"/>
    </xf>
    <xf numFmtId="14" fontId="10" fillId="0" borderId="6" xfId="0" applyNumberFormat="1" applyFont="1" applyBorder="1" applyAlignment="1">
      <alignment horizontal="left" wrapText="1"/>
    </xf>
    <xf numFmtId="16" fontId="11" fillId="0" borderId="6" xfId="0" applyNumberFormat="1" applyFont="1" applyBorder="1" applyAlignment="1">
      <alignment horizontal="left" wrapText="1"/>
    </xf>
    <xf numFmtId="49" fontId="10" fillId="0" borderId="6" xfId="0" applyNumberFormat="1" applyFont="1" applyBorder="1" applyAlignment="1">
      <alignment horizontal="left" wrapText="1"/>
    </xf>
    <xf numFmtId="0" fontId="1" fillId="2" borderId="1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6" fontId="11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YILLIK!$A$16</c:f>
              <c:strCache>
                <c:ptCount val="1"/>
                <c:pt idx="0">
                  <c:v>Kaza Sıklık Oranı   (Accident Frequency Rate)</c:v>
                </c:pt>
              </c:strCache>
            </c:strRef>
          </c:tx>
          <c:invertIfNegative val="0"/>
          <c:val>
            <c:numRef>
              <c:f>YILLIK!$B$16:$E$16</c:f>
              <c:numCache>
                <c:formatCode>0.00</c:formatCode>
                <c:ptCount val="4"/>
                <c:pt idx="0">
                  <c:v>30.255624431594704</c:v>
                </c:pt>
                <c:pt idx="1">
                  <c:v>28.033607348103196</c:v>
                </c:pt>
                <c:pt idx="2">
                  <c:v>31.627906976744182</c:v>
                </c:pt>
                <c:pt idx="3">
                  <c:v>31.036056595162027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60416"/>
        <c:axId val="54461952"/>
      </c:barChart>
      <c:catAx>
        <c:axId val="5446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54461952"/>
        <c:crosses val="autoZero"/>
        <c:auto val="1"/>
        <c:lblAlgn val="ctr"/>
        <c:lblOffset val="100"/>
        <c:noMultiLvlLbl val="0"/>
      </c:catAx>
      <c:valAx>
        <c:axId val="54461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446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YILLIK!$A$17</c:f>
              <c:strCache>
                <c:ptCount val="1"/>
                <c:pt idx="0">
                  <c:v>Kaza Ağırlık Oranı ((Accident Severity Rate)</c:v>
                </c:pt>
              </c:strCache>
            </c:strRef>
          </c:tx>
          <c:invertIfNegative val="0"/>
          <c:val>
            <c:numRef>
              <c:f>YILLIK!$B$17:$E$17</c:f>
              <c:numCache>
                <c:formatCode>0.00</c:formatCode>
                <c:ptCount val="4"/>
                <c:pt idx="0">
                  <c:v>7.0086264124482316</c:v>
                </c:pt>
                <c:pt idx="1">
                  <c:v>5.4995341474073038</c:v>
                </c:pt>
                <c:pt idx="2">
                  <c:v>5.5813953488372094</c:v>
                </c:pt>
                <c:pt idx="3">
                  <c:v>3.202190780465541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78336"/>
        <c:axId val="54479872"/>
      </c:barChart>
      <c:catAx>
        <c:axId val="5447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54479872"/>
        <c:crosses val="autoZero"/>
        <c:auto val="1"/>
        <c:lblAlgn val="ctr"/>
        <c:lblOffset val="100"/>
        <c:noMultiLvlLbl val="0"/>
      </c:catAx>
      <c:valAx>
        <c:axId val="54479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447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AYLIK!$F$7</c:f>
              <c:strCache>
                <c:ptCount val="1"/>
                <c:pt idx="0">
                  <c:v>Kaza Sıklık Oranı</c:v>
                </c:pt>
              </c:strCache>
            </c:strRef>
          </c:tx>
          <c:invertIfNegative val="0"/>
          <c:val>
            <c:numRef>
              <c:f>AYLIK!$F$8:$F$19</c:f>
              <c:numCache>
                <c:formatCode>0.00</c:formatCode>
                <c:ptCount val="12"/>
                <c:pt idx="0">
                  <c:v>266.78523788350378</c:v>
                </c:pt>
                <c:pt idx="1">
                  <c:v>83.948421520675851</c:v>
                </c:pt>
                <c:pt idx="2">
                  <c:v>50.735357841051567</c:v>
                </c:pt>
                <c:pt idx="3">
                  <c:v>46.065629484849843</c:v>
                </c:pt>
                <c:pt idx="4">
                  <c:v>45.300218938096769</c:v>
                </c:pt>
                <c:pt idx="5">
                  <c:v>59.354425143360288</c:v>
                </c:pt>
                <c:pt idx="6">
                  <c:v>56.815374734449883</c:v>
                </c:pt>
                <c:pt idx="7">
                  <c:v>53.825091853689365</c:v>
                </c:pt>
                <c:pt idx="8">
                  <c:v>51.133837261004892</c:v>
                </c:pt>
                <c:pt idx="9">
                  <c:v>59.216951083966286</c:v>
                </c:pt>
                <c:pt idx="10">
                  <c:v>59.182682015051952</c:v>
                </c:pt>
                <c:pt idx="11">
                  <c:v>59.182682015051952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99168"/>
        <c:axId val="68412544"/>
      </c:barChart>
      <c:catAx>
        <c:axId val="6859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68412544"/>
        <c:crosses val="autoZero"/>
        <c:auto val="1"/>
        <c:lblAlgn val="ctr"/>
        <c:lblOffset val="100"/>
        <c:noMultiLvlLbl val="0"/>
      </c:catAx>
      <c:valAx>
        <c:axId val="684125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859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AYLIK!$G$7</c:f>
              <c:strCache>
                <c:ptCount val="1"/>
                <c:pt idx="0">
                  <c:v>Kaza Ağırlık Oranı</c:v>
                </c:pt>
              </c:strCache>
            </c:strRef>
          </c:tx>
          <c:invertIfNegative val="0"/>
          <c:val>
            <c:numRef>
              <c:f>AYLIK!$G$8:$G$19</c:f>
              <c:numCache>
                <c:formatCode>0.00</c:formatCode>
                <c:ptCount val="12"/>
                <c:pt idx="0">
                  <c:v>0.7412898443291327</c:v>
                </c:pt>
                <c:pt idx="1">
                  <c:v>0.41151486550259558</c:v>
                </c:pt>
                <c:pt idx="2">
                  <c:v>0.14362093265518719</c:v>
                </c:pt>
                <c:pt idx="3">
                  <c:v>0.33141698962262522</c:v>
                </c:pt>
                <c:pt idx="4">
                  <c:v>0.15901510260305809</c:v>
                </c:pt>
                <c:pt idx="5">
                  <c:v>0.33541627486297376</c:v>
                </c:pt>
                <c:pt idx="6">
                  <c:v>0.33740546829552065</c:v>
                </c:pt>
                <c:pt idx="7">
                  <c:v>0.33941039565554698</c:v>
                </c:pt>
                <c:pt idx="8">
                  <c:v>0.19398642095053345</c:v>
                </c:pt>
                <c:pt idx="9">
                  <c:v>0.34317422587068341</c:v>
                </c:pt>
                <c:pt idx="10">
                  <c:v>0.29082617900932972</c:v>
                </c:pt>
                <c:pt idx="11">
                  <c:v>0.29082617900932972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67776"/>
        <c:axId val="55069312"/>
      </c:barChart>
      <c:catAx>
        <c:axId val="5506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55069312"/>
        <c:crosses val="autoZero"/>
        <c:auto val="1"/>
        <c:lblAlgn val="ctr"/>
        <c:lblOffset val="100"/>
        <c:noMultiLvlLbl val="0"/>
      </c:catAx>
      <c:valAx>
        <c:axId val="55069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506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62070</xdr:rowOff>
    </xdr:from>
    <xdr:to>
      <xdr:col>0</xdr:col>
      <xdr:colOff>1333500</xdr:colOff>
      <xdr:row>5</xdr:row>
      <xdr:rowOff>28576</xdr:rowOff>
    </xdr:to>
    <xdr:pic>
      <xdr:nvPicPr>
        <xdr:cNvPr id="4" name="1 Resi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0" y="62070"/>
          <a:ext cx="1260230" cy="101425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18</xdr:row>
      <xdr:rowOff>119062</xdr:rowOff>
    </xdr:from>
    <xdr:to>
      <xdr:col>6</xdr:col>
      <xdr:colOff>657225</xdr:colOff>
      <xdr:row>31</xdr:row>
      <xdr:rowOff>104775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33</xdr:row>
      <xdr:rowOff>100012</xdr:rowOff>
    </xdr:from>
    <xdr:to>
      <xdr:col>6</xdr:col>
      <xdr:colOff>619125</xdr:colOff>
      <xdr:row>49</xdr:row>
      <xdr:rowOff>176212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62069</xdr:rowOff>
    </xdr:from>
    <xdr:to>
      <xdr:col>1</xdr:col>
      <xdr:colOff>408214</xdr:colOff>
      <xdr:row>5</xdr:row>
      <xdr:rowOff>167472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0" y="62069"/>
          <a:ext cx="942032" cy="10474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20</xdr:row>
      <xdr:rowOff>36215</xdr:rowOff>
    </xdr:from>
    <xdr:to>
      <xdr:col>6</xdr:col>
      <xdr:colOff>1193241</xdr:colOff>
      <xdr:row>34</xdr:row>
      <xdr:rowOff>10467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16747</xdr:colOff>
      <xdr:row>34</xdr:row>
      <xdr:rowOff>78084</xdr:rowOff>
    </xdr:from>
    <xdr:to>
      <xdr:col>6</xdr:col>
      <xdr:colOff>1172307</xdr:colOff>
      <xdr:row>48</xdr:row>
      <xdr:rowOff>183592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opLeftCell="A16" zoomScale="68" zoomScaleNormal="68" zoomScaleSheetLayoutView="82" workbookViewId="0">
      <selection activeCell="L12" sqref="L12"/>
    </sheetView>
  </sheetViews>
  <sheetFormatPr defaultRowHeight="15" x14ac:dyDescent="0.25"/>
  <cols>
    <col min="1" max="1" width="45.7109375" style="16" customWidth="1"/>
    <col min="2" max="2" width="11.85546875" style="1" customWidth="1"/>
    <col min="3" max="3" width="11.140625" style="16" customWidth="1"/>
    <col min="4" max="4" width="11" style="1" customWidth="1"/>
    <col min="5" max="5" width="11.85546875" style="38" customWidth="1"/>
    <col min="6" max="6" width="10.140625" style="16" customWidth="1"/>
    <col min="7" max="7" width="11.7109375" style="16" customWidth="1"/>
    <col min="8" max="8" width="0.28515625" style="16" customWidth="1"/>
    <col min="9" max="16384" width="9.140625" style="16"/>
  </cols>
  <sheetData>
    <row r="1" spans="1:12" s="38" customFormat="1" ht="22.5" customHeight="1" x14ac:dyDescent="0.25">
      <c r="A1" s="59" t="s">
        <v>42</v>
      </c>
      <c r="B1" s="60"/>
      <c r="C1" s="60"/>
      <c r="D1" s="60"/>
      <c r="E1" s="60"/>
      <c r="F1" s="21" t="s">
        <v>19</v>
      </c>
      <c r="G1" s="43" t="s">
        <v>46</v>
      </c>
    </row>
    <row r="2" spans="1:12" s="38" customFormat="1" ht="15" customHeight="1" x14ac:dyDescent="0.25">
      <c r="A2" s="61"/>
      <c r="B2" s="62"/>
      <c r="C2" s="62"/>
      <c r="D2" s="62"/>
      <c r="E2" s="62"/>
      <c r="F2" s="19" t="s">
        <v>20</v>
      </c>
      <c r="G2" s="44">
        <v>1</v>
      </c>
    </row>
    <row r="3" spans="1:12" s="38" customFormat="1" ht="15" customHeight="1" x14ac:dyDescent="0.25">
      <c r="A3" s="61"/>
      <c r="B3" s="62"/>
      <c r="C3" s="62"/>
      <c r="D3" s="62"/>
      <c r="E3" s="62"/>
      <c r="F3" s="19" t="s">
        <v>21</v>
      </c>
      <c r="G3" s="45">
        <v>42333</v>
      </c>
    </row>
    <row r="4" spans="1:12" s="38" customFormat="1" ht="15" customHeight="1" x14ac:dyDescent="0.25">
      <c r="A4" s="61"/>
      <c r="B4" s="62"/>
      <c r="C4" s="62"/>
      <c r="D4" s="62"/>
      <c r="E4" s="62"/>
      <c r="F4" s="19" t="s">
        <v>22</v>
      </c>
      <c r="G4" s="46"/>
    </row>
    <row r="5" spans="1:12" s="38" customFormat="1" ht="15" customHeight="1" x14ac:dyDescent="0.25">
      <c r="A5" s="61"/>
      <c r="B5" s="62"/>
      <c r="C5" s="62"/>
      <c r="D5" s="62"/>
      <c r="E5" s="62"/>
      <c r="F5" s="19" t="s">
        <v>23</v>
      </c>
      <c r="G5" s="47" t="s">
        <v>24</v>
      </c>
    </row>
    <row r="6" spans="1:12" s="38" customFormat="1" ht="23.25" thickBot="1" x14ac:dyDescent="0.3">
      <c r="A6" s="63"/>
      <c r="B6" s="64"/>
      <c r="C6" s="64"/>
      <c r="D6" s="64"/>
      <c r="E6" s="64"/>
      <c r="F6" s="19" t="s">
        <v>25</v>
      </c>
      <c r="G6" s="44" t="s">
        <v>26</v>
      </c>
    </row>
    <row r="7" spans="1:12" ht="35.25" customHeight="1" x14ac:dyDescent="0.25">
      <c r="A7" s="65" t="s">
        <v>32</v>
      </c>
      <c r="B7" s="65"/>
      <c r="C7" s="65"/>
      <c r="D7" s="65"/>
      <c r="E7" s="65"/>
      <c r="F7" s="65"/>
      <c r="G7" s="65"/>
    </row>
    <row r="8" spans="1:12" ht="18" customHeight="1" x14ac:dyDescent="0.25">
      <c r="A8" s="36" t="s">
        <v>33</v>
      </c>
      <c r="B8" s="36">
        <v>2011</v>
      </c>
      <c r="C8" s="36">
        <v>2012</v>
      </c>
      <c r="D8" s="36">
        <v>2013</v>
      </c>
      <c r="E8" s="36">
        <v>2014</v>
      </c>
      <c r="F8" s="36">
        <v>2015</v>
      </c>
      <c r="G8" s="36">
        <v>2016</v>
      </c>
    </row>
    <row r="9" spans="1:12" ht="18" customHeight="1" x14ac:dyDescent="0.25">
      <c r="A9" s="37" t="s">
        <v>34</v>
      </c>
      <c r="B9" s="2">
        <v>261</v>
      </c>
      <c r="C9" s="2">
        <v>271</v>
      </c>
      <c r="D9" s="2">
        <v>250</v>
      </c>
      <c r="E9" s="2">
        <v>255</v>
      </c>
      <c r="F9" s="2"/>
      <c r="G9" s="2"/>
    </row>
    <row r="10" spans="1:12" ht="18" customHeight="1" x14ac:dyDescent="0.25">
      <c r="A10" s="37" t="s">
        <v>35</v>
      </c>
      <c r="B10" s="2">
        <v>17</v>
      </c>
      <c r="C10" s="2">
        <v>11</v>
      </c>
      <c r="D10" s="2">
        <v>35</v>
      </c>
      <c r="E10" s="2">
        <v>12</v>
      </c>
      <c r="F10" s="2"/>
      <c r="G10" s="2"/>
    </row>
    <row r="11" spans="1:12" ht="18" customHeight="1" x14ac:dyDescent="0.25">
      <c r="A11" s="37" t="s">
        <v>36</v>
      </c>
      <c r="B11" s="2">
        <v>3938</v>
      </c>
      <c r="C11" s="2">
        <v>3335</v>
      </c>
      <c r="D11" s="2">
        <v>3000</v>
      </c>
      <c r="E11" s="2">
        <v>1754</v>
      </c>
      <c r="F11" s="2"/>
      <c r="G11" s="2"/>
      <c r="K11" s="38"/>
      <c r="L11" s="38"/>
    </row>
    <row r="12" spans="1:12" ht="18" customHeight="1" x14ac:dyDescent="0.25">
      <c r="A12" s="37" t="s">
        <v>37</v>
      </c>
      <c r="B12" s="2">
        <v>25371</v>
      </c>
      <c r="C12" s="2">
        <f>C11+J11</f>
        <v>3335</v>
      </c>
      <c r="D12" s="2">
        <v>25000</v>
      </c>
      <c r="E12" s="2">
        <v>26000</v>
      </c>
      <c r="F12" s="2"/>
      <c r="G12" s="2"/>
    </row>
    <row r="13" spans="1:12" ht="18" customHeight="1" x14ac:dyDescent="0.25">
      <c r="A13" s="37" t="s">
        <v>38</v>
      </c>
      <c r="B13" s="2">
        <v>300</v>
      </c>
      <c r="C13" s="2">
        <v>300</v>
      </c>
      <c r="D13" s="2">
        <v>300</v>
      </c>
      <c r="E13" s="2">
        <v>300</v>
      </c>
      <c r="F13" s="2">
        <v>300</v>
      </c>
      <c r="G13" s="2">
        <v>300</v>
      </c>
    </row>
    <row r="14" spans="1:12" ht="18" customHeight="1" x14ac:dyDescent="0.25">
      <c r="A14" s="66"/>
      <c r="B14" s="66"/>
      <c r="C14" s="66"/>
      <c r="D14" s="35"/>
      <c r="E14" s="35"/>
      <c r="F14" s="68"/>
      <c r="G14" s="69"/>
    </row>
    <row r="15" spans="1:12" ht="18" customHeight="1" x14ac:dyDescent="0.25">
      <c r="A15" s="39" t="s">
        <v>33</v>
      </c>
      <c r="B15" s="39">
        <v>2011</v>
      </c>
      <c r="C15" s="39">
        <v>2012</v>
      </c>
      <c r="D15" s="39">
        <v>2013</v>
      </c>
      <c r="E15" s="39">
        <v>2014</v>
      </c>
      <c r="F15" s="39">
        <v>2015</v>
      </c>
      <c r="G15" s="39">
        <v>2016</v>
      </c>
    </row>
    <row r="16" spans="1:12" ht="18" customHeight="1" x14ac:dyDescent="0.25">
      <c r="A16" s="37" t="s">
        <v>39</v>
      </c>
      <c r="B16" s="40">
        <f>17/((B9*B13*7.5)-(B12))*1000000</f>
        <v>30.255624431594704</v>
      </c>
      <c r="C16" s="40">
        <f t="shared" ref="C16:G16" si="0">17/((C9*C13*7.5)-(C12))*1000000</f>
        <v>28.033607348103196</v>
      </c>
      <c r="D16" s="40">
        <f t="shared" si="0"/>
        <v>31.627906976744182</v>
      </c>
      <c r="E16" s="40">
        <f t="shared" si="0"/>
        <v>31.036056595162027</v>
      </c>
      <c r="F16" s="40" t="e">
        <f t="shared" si="0"/>
        <v>#DIV/0!</v>
      </c>
      <c r="G16" s="40" t="e">
        <f t="shared" si="0"/>
        <v>#DIV/0!</v>
      </c>
    </row>
    <row r="17" spans="1:7" ht="18" customHeight="1" x14ac:dyDescent="0.25">
      <c r="A17" s="41" t="s">
        <v>40</v>
      </c>
      <c r="B17" s="42">
        <f>B11/((B9*B13*7.5)-(B12))*1000</f>
        <v>7.0086264124482316</v>
      </c>
      <c r="C17" s="42">
        <f t="shared" ref="C17:G17" si="1">C11/((C9*C13*7.5)-(C12))*1000</f>
        <v>5.4995341474073038</v>
      </c>
      <c r="D17" s="42">
        <f t="shared" si="1"/>
        <v>5.5813953488372094</v>
      </c>
      <c r="E17" s="42">
        <f t="shared" si="1"/>
        <v>3.202190780465541</v>
      </c>
      <c r="F17" s="42" t="e">
        <f t="shared" si="1"/>
        <v>#DIV/0!</v>
      </c>
      <c r="G17" s="42" t="e">
        <f t="shared" si="1"/>
        <v>#DIV/0!</v>
      </c>
    </row>
    <row r="18" spans="1:7" ht="19.5" customHeight="1" x14ac:dyDescent="0.25">
      <c r="A18" s="67"/>
      <c r="B18" s="67"/>
      <c r="C18" s="67"/>
      <c r="D18" s="67"/>
      <c r="E18" s="67"/>
      <c r="F18" s="67"/>
      <c r="G18" s="67"/>
    </row>
    <row r="48" spans="2:4" s="38" customFormat="1" x14ac:dyDescent="0.25">
      <c r="B48" s="1"/>
      <c r="D48" s="1"/>
    </row>
    <row r="49" spans="1:10" s="38" customFormat="1" x14ac:dyDescent="0.25">
      <c r="B49" s="1"/>
      <c r="D49" s="1"/>
    </row>
    <row r="50" spans="1:10" ht="58.5" customHeight="1" x14ac:dyDescent="0.25">
      <c r="A50" s="26"/>
      <c r="B50" s="28"/>
      <c r="C50" s="26"/>
      <c r="E50" s="26"/>
      <c r="F50" s="26"/>
      <c r="G50" s="26"/>
      <c r="H50" s="26"/>
      <c r="I50" s="26"/>
      <c r="J50" s="26"/>
    </row>
    <row r="51" spans="1:10" s="38" customFormat="1" x14ac:dyDescent="0.25">
      <c r="A51" s="57" t="s">
        <v>28</v>
      </c>
      <c r="B51" s="57"/>
      <c r="C51" s="57"/>
      <c r="D51" s="35"/>
      <c r="E51" s="58" t="s">
        <v>29</v>
      </c>
      <c r="F51" s="58"/>
      <c r="G51" s="58"/>
      <c r="H51" s="26"/>
      <c r="I51" s="26"/>
      <c r="J51" s="26"/>
    </row>
    <row r="52" spans="1:10" s="38" customFormat="1" x14ac:dyDescent="0.25">
      <c r="A52" s="57" t="s">
        <v>30</v>
      </c>
      <c r="B52" s="57"/>
      <c r="C52" s="57"/>
      <c r="D52" s="35"/>
      <c r="E52" s="58" t="s">
        <v>31</v>
      </c>
      <c r="F52" s="58"/>
      <c r="G52" s="58"/>
      <c r="H52" s="26"/>
      <c r="I52" s="26"/>
      <c r="J52" s="26"/>
    </row>
    <row r="53" spans="1:10" x14ac:dyDescent="0.25">
      <c r="A53" s="26"/>
      <c r="B53" s="28"/>
      <c r="C53" s="26"/>
      <c r="E53" s="26"/>
      <c r="F53" s="26"/>
      <c r="G53" s="26"/>
      <c r="H53" s="26"/>
      <c r="I53" s="26"/>
      <c r="J53" s="26"/>
    </row>
    <row r="54" spans="1:10" x14ac:dyDescent="0.25">
      <c r="A54" s="26"/>
      <c r="B54" s="28"/>
      <c r="C54" s="26"/>
      <c r="E54" s="26"/>
      <c r="F54" s="26"/>
      <c r="G54" s="26"/>
      <c r="H54" s="26"/>
      <c r="I54" s="26"/>
      <c r="J54" s="26"/>
    </row>
    <row r="55" spans="1:10" x14ac:dyDescent="0.25">
      <c r="A55" s="26"/>
      <c r="B55" s="28"/>
      <c r="C55" s="26"/>
    </row>
    <row r="56" spans="1:10" x14ac:dyDescent="0.25">
      <c r="A56" s="26"/>
      <c r="B56" s="28"/>
      <c r="C56" s="26"/>
    </row>
    <row r="57" spans="1:10" x14ac:dyDescent="0.25">
      <c r="A57" s="26"/>
      <c r="B57" s="28"/>
      <c r="C57" s="26"/>
    </row>
  </sheetData>
  <mergeCells count="9">
    <mergeCell ref="A51:C51"/>
    <mergeCell ref="E51:G51"/>
    <mergeCell ref="A52:C52"/>
    <mergeCell ref="E52:G52"/>
    <mergeCell ref="A1:E6"/>
    <mergeCell ref="A7:G7"/>
    <mergeCell ref="A14:C14"/>
    <mergeCell ref="A18:G18"/>
    <mergeCell ref="F14:G1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abSelected="1" zoomScale="91" zoomScaleNormal="91" zoomScaleSheetLayoutView="90" workbookViewId="0">
      <selection activeCell="A20" sqref="A20:G20"/>
    </sheetView>
  </sheetViews>
  <sheetFormatPr defaultRowHeight="15" x14ac:dyDescent="0.25"/>
  <cols>
    <col min="2" max="2" width="14.7109375" style="4" customWidth="1"/>
    <col min="3" max="3" width="16.5703125" customWidth="1"/>
    <col min="4" max="4" width="19" style="3" customWidth="1"/>
    <col min="5" max="5" width="24.7109375" style="1" customWidth="1"/>
    <col min="6" max="6" width="17.85546875" customWidth="1"/>
    <col min="7" max="7" width="18.140625" customWidth="1"/>
  </cols>
  <sheetData>
    <row r="1" spans="1:7" s="16" customFormat="1" ht="15" customHeight="1" x14ac:dyDescent="0.25">
      <c r="A1" s="20"/>
      <c r="B1" s="60" t="s">
        <v>41</v>
      </c>
      <c r="C1" s="60"/>
      <c r="D1" s="60"/>
      <c r="E1" s="70"/>
      <c r="F1" s="50" t="s">
        <v>19</v>
      </c>
      <c r="G1" s="43" t="s">
        <v>46</v>
      </c>
    </row>
    <row r="2" spans="1:7" s="16" customFormat="1" ht="15" customHeight="1" x14ac:dyDescent="0.25">
      <c r="A2" s="22"/>
      <c r="B2" s="62"/>
      <c r="C2" s="62"/>
      <c r="D2" s="62"/>
      <c r="E2" s="71"/>
      <c r="F2" s="51" t="s">
        <v>22</v>
      </c>
      <c r="G2" s="52" t="s">
        <v>45</v>
      </c>
    </row>
    <row r="3" spans="1:7" s="16" customFormat="1" ht="15" customHeight="1" x14ac:dyDescent="0.25">
      <c r="A3" s="22"/>
      <c r="B3" s="62"/>
      <c r="C3" s="62"/>
      <c r="D3" s="62"/>
      <c r="E3" s="71"/>
      <c r="F3" s="51" t="s">
        <v>23</v>
      </c>
      <c r="G3" s="53">
        <v>0</v>
      </c>
    </row>
    <row r="4" spans="1:7" s="16" customFormat="1" ht="15" customHeight="1" x14ac:dyDescent="0.25">
      <c r="A4" s="22"/>
      <c r="B4" s="62"/>
      <c r="C4" s="62"/>
      <c r="D4" s="62"/>
      <c r="E4" s="71"/>
      <c r="F4" s="51" t="s">
        <v>25</v>
      </c>
      <c r="G4" s="56">
        <v>42373</v>
      </c>
    </row>
    <row r="5" spans="1:7" s="16" customFormat="1" ht="15" customHeight="1" x14ac:dyDescent="0.25">
      <c r="A5" s="22"/>
      <c r="B5" s="62"/>
      <c r="C5" s="62"/>
      <c r="D5" s="62"/>
      <c r="E5" s="71"/>
      <c r="F5" s="51" t="s">
        <v>43</v>
      </c>
      <c r="G5" s="53" t="s">
        <v>26</v>
      </c>
    </row>
    <row r="6" spans="1:7" s="16" customFormat="1" ht="15.75" thickBot="1" x14ac:dyDescent="0.3">
      <c r="A6" s="23"/>
      <c r="B6" s="64"/>
      <c r="C6" s="64"/>
      <c r="D6" s="64"/>
      <c r="E6" s="72"/>
      <c r="F6" s="54" t="s">
        <v>44</v>
      </c>
      <c r="G6" s="55" t="s">
        <v>26</v>
      </c>
    </row>
    <row r="7" spans="1:7" ht="20.100000000000001" customHeight="1" x14ac:dyDescent="0.25">
      <c r="A7" s="6" t="s">
        <v>0</v>
      </c>
      <c r="B7" s="7" t="s">
        <v>1</v>
      </c>
      <c r="C7" s="8" t="s">
        <v>2</v>
      </c>
      <c r="D7" s="8" t="s">
        <v>18</v>
      </c>
      <c r="E7" s="9" t="s">
        <v>17</v>
      </c>
      <c r="F7" s="48" t="s">
        <v>15</v>
      </c>
      <c r="G7" s="49" t="s">
        <v>16</v>
      </c>
    </row>
    <row r="8" spans="1:7" ht="20.100000000000001" customHeight="1" x14ac:dyDescent="0.25">
      <c r="A8" s="10" t="s">
        <v>3</v>
      </c>
      <c r="B8" s="5">
        <v>3</v>
      </c>
      <c r="C8" s="2">
        <v>3</v>
      </c>
      <c r="D8" s="2">
        <v>5</v>
      </c>
      <c r="E8" s="2">
        <v>5</v>
      </c>
      <c r="F8" s="14">
        <f>B8/((E8*300*7.5)-(E8))*1000000</f>
        <v>266.78523788350378</v>
      </c>
      <c r="G8" s="15">
        <f>D8/((B8*300*7.5)-(E8))*1000</f>
        <v>0.7412898443291327</v>
      </c>
    </row>
    <row r="9" spans="1:7" ht="20.100000000000001" customHeight="1" x14ac:dyDescent="0.25">
      <c r="A9" s="10" t="s">
        <v>4</v>
      </c>
      <c r="B9" s="5">
        <v>236</v>
      </c>
      <c r="C9" s="2">
        <v>2</v>
      </c>
      <c r="D9" s="17">
        <v>218</v>
      </c>
      <c r="E9" s="2">
        <v>1250</v>
      </c>
      <c r="F9" s="14">
        <f>B9/((E9*300*7.5)-(E9))*1000000</f>
        <v>83.948421520675851</v>
      </c>
      <c r="G9" s="15">
        <f t="shared" ref="G9:G13" si="0">D9/((B9*300*7.5)-(E9))*1000</f>
        <v>0.41151486550259558</v>
      </c>
    </row>
    <row r="10" spans="1:7" ht="20.100000000000001" customHeight="1" x14ac:dyDescent="0.25">
      <c r="A10" s="10" t="s">
        <v>5</v>
      </c>
      <c r="B10" s="5">
        <v>233</v>
      </c>
      <c r="C10" s="2">
        <v>1</v>
      </c>
      <c r="D10" s="17">
        <v>75</v>
      </c>
      <c r="E10" s="2">
        <v>2042</v>
      </c>
      <c r="F10" s="14">
        <f t="shared" ref="F10:F13" si="1">B10/((E10*300*7.5)-(E10))*1000000</f>
        <v>50.735357841051567</v>
      </c>
      <c r="G10" s="15">
        <f t="shared" si="0"/>
        <v>0.14362093265518719</v>
      </c>
    </row>
    <row r="11" spans="1:7" ht="20.100000000000001" customHeight="1" x14ac:dyDescent="0.25">
      <c r="A11" s="10" t="s">
        <v>6</v>
      </c>
      <c r="B11" s="5">
        <v>233</v>
      </c>
      <c r="C11" s="2">
        <v>3</v>
      </c>
      <c r="D11" s="17">
        <v>173</v>
      </c>
      <c r="E11" s="2">
        <v>2249</v>
      </c>
      <c r="F11" s="14">
        <f t="shared" si="1"/>
        <v>46.065629484849843</v>
      </c>
      <c r="G11" s="15">
        <f t="shared" si="0"/>
        <v>0.33141698962262522</v>
      </c>
    </row>
    <row r="12" spans="1:7" ht="20.100000000000001" customHeight="1" x14ac:dyDescent="0.25">
      <c r="A12" s="10" t="s">
        <v>7</v>
      </c>
      <c r="B12" s="5">
        <v>233</v>
      </c>
      <c r="C12" s="2">
        <v>1</v>
      </c>
      <c r="D12" s="17">
        <v>83</v>
      </c>
      <c r="E12" s="2">
        <v>2287</v>
      </c>
      <c r="F12" s="14">
        <f>B12/((E12*300*7.5)-(E12))*1000000</f>
        <v>45.300218938096769</v>
      </c>
      <c r="G12" s="15">
        <f t="shared" si="0"/>
        <v>0.15901510260305809</v>
      </c>
    </row>
    <row r="13" spans="1:7" ht="20.100000000000001" customHeight="1" x14ac:dyDescent="0.25">
      <c r="A13" s="10" t="s">
        <v>8</v>
      </c>
      <c r="B13" s="5">
        <v>230</v>
      </c>
      <c r="C13" s="2">
        <v>3</v>
      </c>
      <c r="D13" s="17">
        <v>173</v>
      </c>
      <c r="E13" s="2">
        <v>1723</v>
      </c>
      <c r="F13" s="12">
        <f t="shared" si="1"/>
        <v>59.354425143360288</v>
      </c>
      <c r="G13" s="13">
        <f t="shared" si="0"/>
        <v>0.33541627486297376</v>
      </c>
    </row>
    <row r="14" spans="1:7" ht="20.100000000000001" customHeight="1" x14ac:dyDescent="0.25">
      <c r="A14" s="10" t="s">
        <v>9</v>
      </c>
      <c r="B14" s="5">
        <v>230</v>
      </c>
      <c r="C14" s="2">
        <v>4</v>
      </c>
      <c r="D14" s="17">
        <v>174</v>
      </c>
      <c r="E14" s="2">
        <v>1800</v>
      </c>
      <c r="F14" s="12">
        <f t="shared" ref="F14:F18" si="2">B14/((E14*300*7.5)-(E14))*1000000</f>
        <v>56.815374734449883</v>
      </c>
      <c r="G14" s="13">
        <f t="shared" ref="G14:G18" si="3">D14/((B14*300*7.5)-(E14))*1000</f>
        <v>0.33740546829552065</v>
      </c>
    </row>
    <row r="15" spans="1:7" ht="20.100000000000001" customHeight="1" x14ac:dyDescent="0.25">
      <c r="A15" s="10" t="s">
        <v>10</v>
      </c>
      <c r="B15" s="5">
        <v>230</v>
      </c>
      <c r="C15" s="2">
        <v>5</v>
      </c>
      <c r="D15" s="17">
        <v>175</v>
      </c>
      <c r="E15" s="2">
        <v>1900</v>
      </c>
      <c r="F15" s="12">
        <f t="shared" si="2"/>
        <v>53.825091853689365</v>
      </c>
      <c r="G15" s="13">
        <f t="shared" si="3"/>
        <v>0.33941039565554698</v>
      </c>
    </row>
    <row r="16" spans="1:7" ht="20.100000000000001" customHeight="1" x14ac:dyDescent="0.25">
      <c r="A16" s="10" t="s">
        <v>11</v>
      </c>
      <c r="B16" s="5">
        <v>230</v>
      </c>
      <c r="C16" s="2">
        <v>6</v>
      </c>
      <c r="D16" s="17">
        <v>100</v>
      </c>
      <c r="E16" s="2">
        <v>2000</v>
      </c>
      <c r="F16" s="12">
        <f t="shared" si="2"/>
        <v>51.133837261004892</v>
      </c>
      <c r="G16" s="13">
        <f t="shared" si="3"/>
        <v>0.19398642095053345</v>
      </c>
    </row>
    <row r="17" spans="1:7" ht="20.100000000000001" customHeight="1" x14ac:dyDescent="0.25">
      <c r="A17" s="10" t="s">
        <v>12</v>
      </c>
      <c r="B17" s="5">
        <v>230</v>
      </c>
      <c r="C17" s="2">
        <v>7</v>
      </c>
      <c r="D17" s="17">
        <v>177</v>
      </c>
      <c r="E17" s="2">
        <v>1727</v>
      </c>
      <c r="F17" s="12">
        <f t="shared" si="2"/>
        <v>59.216951083966286</v>
      </c>
      <c r="G17" s="13">
        <f t="shared" si="3"/>
        <v>0.34317422587068341</v>
      </c>
    </row>
    <row r="18" spans="1:7" ht="20.100000000000001" customHeight="1" x14ac:dyDescent="0.25">
      <c r="A18" s="10" t="s">
        <v>13</v>
      </c>
      <c r="B18" s="5">
        <v>230</v>
      </c>
      <c r="C18" s="2">
        <v>8</v>
      </c>
      <c r="D18" s="17">
        <v>150</v>
      </c>
      <c r="E18" s="2">
        <v>1728</v>
      </c>
      <c r="F18" s="12">
        <f t="shared" si="2"/>
        <v>59.182682015051952</v>
      </c>
      <c r="G18" s="13">
        <f t="shared" si="3"/>
        <v>0.29082617900932972</v>
      </c>
    </row>
    <row r="19" spans="1:7" ht="20.100000000000001" customHeight="1" thickBot="1" x14ac:dyDescent="0.3">
      <c r="A19" s="11" t="s">
        <v>14</v>
      </c>
      <c r="B19" s="5">
        <v>230</v>
      </c>
      <c r="C19" s="2">
        <v>8</v>
      </c>
      <c r="D19" s="17">
        <v>150</v>
      </c>
      <c r="E19" s="2">
        <v>1728</v>
      </c>
      <c r="F19" s="12">
        <f t="shared" ref="F19" si="4">B19/((E19*300*7.5)-(E19))*1000000</f>
        <v>59.182682015051952</v>
      </c>
      <c r="G19" s="13">
        <f t="shared" ref="G19" si="5">D19/((B19*300*7.5)-(E19))*1000</f>
        <v>0.29082617900932972</v>
      </c>
    </row>
    <row r="20" spans="1:7" ht="15.75" x14ac:dyDescent="0.25">
      <c r="A20" s="73" t="s">
        <v>27</v>
      </c>
      <c r="B20" s="74"/>
      <c r="C20" s="74"/>
      <c r="D20" s="74"/>
      <c r="E20" s="74"/>
      <c r="F20" s="74"/>
      <c r="G20" s="75"/>
    </row>
    <row r="21" spans="1:7" x14ac:dyDescent="0.25">
      <c r="A21" s="24"/>
      <c r="B21" s="25"/>
      <c r="C21" s="26"/>
      <c r="D21" s="27"/>
      <c r="E21" s="28"/>
      <c r="F21" s="26"/>
      <c r="G21" s="29"/>
    </row>
    <row r="22" spans="1:7" x14ac:dyDescent="0.25">
      <c r="A22" s="24"/>
      <c r="B22" s="25"/>
      <c r="C22" s="26"/>
      <c r="D22" s="27"/>
      <c r="E22" s="28"/>
      <c r="F22" s="26"/>
      <c r="G22" s="29"/>
    </row>
    <row r="23" spans="1:7" x14ac:dyDescent="0.25">
      <c r="A23" s="24"/>
      <c r="B23" s="25"/>
      <c r="C23" s="26"/>
      <c r="D23" s="27"/>
      <c r="E23" s="28"/>
      <c r="F23" s="26"/>
      <c r="G23" s="29"/>
    </row>
    <row r="24" spans="1:7" x14ac:dyDescent="0.25">
      <c r="A24" s="24"/>
      <c r="B24" s="25"/>
      <c r="C24" s="26"/>
      <c r="D24" s="27"/>
      <c r="E24" s="28"/>
      <c r="F24" s="26"/>
      <c r="G24" s="29"/>
    </row>
    <row r="25" spans="1:7" x14ac:dyDescent="0.25">
      <c r="A25" s="24"/>
      <c r="B25" s="25"/>
      <c r="C25" s="26"/>
      <c r="D25" s="27"/>
      <c r="E25" s="28"/>
      <c r="F25" s="26"/>
      <c r="G25" s="29"/>
    </row>
    <row r="26" spans="1:7" x14ac:dyDescent="0.25">
      <c r="A26" s="24"/>
      <c r="B26" s="25"/>
      <c r="C26" s="26"/>
      <c r="D26" s="27"/>
      <c r="E26" s="28"/>
      <c r="F26" s="26"/>
      <c r="G26" s="29"/>
    </row>
    <row r="27" spans="1:7" x14ac:dyDescent="0.25">
      <c r="A27" s="24"/>
      <c r="B27" s="25"/>
      <c r="C27" s="26"/>
      <c r="D27" s="27"/>
      <c r="E27" s="28"/>
      <c r="F27" s="26"/>
      <c r="G27" s="29"/>
    </row>
    <row r="28" spans="1:7" x14ac:dyDescent="0.25">
      <c r="A28" s="24"/>
      <c r="B28" s="25"/>
      <c r="C28" s="26"/>
      <c r="D28" s="27"/>
      <c r="E28" s="28"/>
      <c r="F28" s="26"/>
      <c r="G28" s="29"/>
    </row>
    <row r="29" spans="1:7" x14ac:dyDescent="0.25">
      <c r="A29" s="24"/>
      <c r="B29" s="25"/>
      <c r="C29" s="26"/>
      <c r="D29" s="27"/>
      <c r="E29" s="28"/>
      <c r="F29" s="26"/>
      <c r="G29" s="29"/>
    </row>
    <row r="30" spans="1:7" x14ac:dyDescent="0.25">
      <c r="A30" s="24"/>
      <c r="B30" s="25"/>
      <c r="C30" s="26"/>
      <c r="D30" s="27"/>
      <c r="E30" s="28"/>
      <c r="F30" s="26"/>
      <c r="G30" s="29"/>
    </row>
    <row r="31" spans="1:7" x14ac:dyDescent="0.25">
      <c r="A31" s="24"/>
      <c r="B31" s="25"/>
      <c r="C31" s="26"/>
      <c r="D31" s="27"/>
      <c r="E31" s="28"/>
      <c r="F31" s="26"/>
      <c r="G31" s="29"/>
    </row>
    <row r="32" spans="1:7" x14ac:dyDescent="0.25">
      <c r="A32" s="24"/>
      <c r="B32" s="25"/>
      <c r="C32" s="26"/>
      <c r="D32" s="27"/>
      <c r="E32" s="28"/>
      <c r="F32" s="26"/>
      <c r="G32" s="29"/>
    </row>
    <row r="33" spans="1:7" x14ac:dyDescent="0.25">
      <c r="A33" s="24"/>
      <c r="B33" s="25"/>
      <c r="C33" s="26"/>
      <c r="D33" s="27"/>
      <c r="E33" s="28"/>
      <c r="F33" s="26"/>
      <c r="G33" s="29"/>
    </row>
    <row r="34" spans="1:7" x14ac:dyDescent="0.25">
      <c r="A34" s="24"/>
      <c r="B34" s="25"/>
      <c r="C34" s="26"/>
      <c r="D34" s="27"/>
      <c r="E34" s="28"/>
      <c r="F34" s="26"/>
      <c r="G34" s="29"/>
    </row>
    <row r="35" spans="1:7" x14ac:dyDescent="0.25">
      <c r="A35" s="24"/>
      <c r="B35" s="25"/>
      <c r="C35" s="26"/>
      <c r="D35" s="27"/>
      <c r="E35" s="28"/>
      <c r="F35" s="26"/>
      <c r="G35" s="29"/>
    </row>
    <row r="36" spans="1:7" x14ac:dyDescent="0.25">
      <c r="A36" s="24"/>
      <c r="B36" s="25"/>
      <c r="C36" s="26"/>
      <c r="D36" s="27"/>
      <c r="E36" s="28"/>
      <c r="F36" s="26"/>
      <c r="G36" s="29"/>
    </row>
    <row r="37" spans="1:7" x14ac:dyDescent="0.25">
      <c r="A37" s="24"/>
      <c r="B37" s="25"/>
      <c r="C37" s="26"/>
      <c r="D37" s="27"/>
      <c r="E37" s="28"/>
      <c r="F37" s="26"/>
      <c r="G37" s="29"/>
    </row>
    <row r="38" spans="1:7" x14ac:dyDescent="0.25">
      <c r="A38" s="24"/>
      <c r="B38" s="25"/>
      <c r="C38" s="26"/>
      <c r="D38" s="27"/>
      <c r="E38" s="28"/>
      <c r="F38" s="26"/>
      <c r="G38" s="29"/>
    </row>
    <row r="39" spans="1:7" x14ac:dyDescent="0.25">
      <c r="A39" s="24"/>
      <c r="B39" s="25"/>
      <c r="C39" s="26"/>
      <c r="D39" s="27"/>
      <c r="E39" s="28"/>
      <c r="F39" s="26"/>
      <c r="G39" s="29"/>
    </row>
    <row r="40" spans="1:7" x14ac:dyDescent="0.25">
      <c r="A40" s="24"/>
      <c r="B40" s="25"/>
      <c r="C40" s="26"/>
      <c r="D40" s="27"/>
      <c r="E40" s="28"/>
      <c r="F40" s="26"/>
      <c r="G40" s="29"/>
    </row>
    <row r="41" spans="1:7" x14ac:dyDescent="0.25">
      <c r="A41" s="24"/>
      <c r="B41" s="25"/>
      <c r="C41" s="26"/>
      <c r="D41" s="27"/>
      <c r="E41" s="28"/>
      <c r="F41" s="26"/>
      <c r="G41" s="29"/>
    </row>
    <row r="42" spans="1:7" x14ac:dyDescent="0.25">
      <c r="A42" s="24"/>
      <c r="B42" s="25"/>
      <c r="C42" s="26"/>
      <c r="D42" s="27"/>
      <c r="E42" s="28"/>
      <c r="F42" s="26"/>
      <c r="G42" s="29"/>
    </row>
    <row r="43" spans="1:7" x14ac:dyDescent="0.25">
      <c r="A43" s="24"/>
      <c r="B43" s="25"/>
      <c r="C43" s="26"/>
      <c r="D43" s="27"/>
      <c r="E43" s="28"/>
      <c r="F43" s="26"/>
      <c r="G43" s="29"/>
    </row>
    <row r="44" spans="1:7" x14ac:dyDescent="0.25">
      <c r="A44" s="24"/>
      <c r="B44" s="25"/>
      <c r="C44" s="26"/>
      <c r="D44" s="27"/>
      <c r="E44" s="28"/>
      <c r="F44" s="26"/>
      <c r="G44" s="29"/>
    </row>
    <row r="45" spans="1:7" x14ac:dyDescent="0.25">
      <c r="A45" s="24"/>
      <c r="B45" s="25"/>
      <c r="C45" s="26"/>
      <c r="D45" s="27"/>
      <c r="E45" s="28"/>
      <c r="F45" s="26"/>
      <c r="G45" s="29"/>
    </row>
    <row r="46" spans="1:7" x14ac:dyDescent="0.25">
      <c r="A46" s="24"/>
      <c r="B46" s="25"/>
      <c r="C46" s="26"/>
      <c r="D46" s="27"/>
      <c r="E46" s="28"/>
      <c r="F46" s="26"/>
      <c r="G46" s="29"/>
    </row>
    <row r="47" spans="1:7" x14ac:dyDescent="0.25">
      <c r="A47" s="24"/>
      <c r="B47" s="25"/>
      <c r="C47" s="26"/>
      <c r="D47" s="27"/>
      <c r="E47" s="28"/>
      <c r="F47" s="26"/>
      <c r="G47" s="29"/>
    </row>
    <row r="48" spans="1:7" x14ac:dyDescent="0.25">
      <c r="A48" s="24"/>
      <c r="B48" s="25"/>
      <c r="C48" s="26"/>
      <c r="D48" s="27"/>
      <c r="E48" s="28"/>
      <c r="F48" s="26"/>
      <c r="G48" s="29"/>
    </row>
    <row r="49" spans="1:7" x14ac:dyDescent="0.25">
      <c r="A49" s="24"/>
      <c r="B49" s="25"/>
      <c r="C49" s="26"/>
      <c r="D49" s="27"/>
      <c r="E49" s="28"/>
      <c r="F49" s="26"/>
      <c r="G49" s="29"/>
    </row>
    <row r="50" spans="1:7" x14ac:dyDescent="0.25">
      <c r="A50" s="24"/>
      <c r="B50" s="25"/>
      <c r="C50" s="26"/>
      <c r="D50" s="27"/>
      <c r="E50" s="28"/>
      <c r="F50" s="26"/>
      <c r="G50" s="29"/>
    </row>
    <row r="51" spans="1:7" x14ac:dyDescent="0.25">
      <c r="A51" s="24"/>
      <c r="B51" s="25"/>
      <c r="C51" s="26"/>
      <c r="D51" s="27"/>
      <c r="E51" s="28"/>
      <c r="F51" s="26"/>
      <c r="G51" s="29"/>
    </row>
    <row r="52" spans="1:7" x14ac:dyDescent="0.25">
      <c r="A52" s="24"/>
      <c r="B52" s="25"/>
      <c r="C52" s="26"/>
      <c r="D52" s="27"/>
      <c r="E52" s="28"/>
      <c r="F52" s="26"/>
      <c r="G52" s="29"/>
    </row>
    <row r="53" spans="1:7" x14ac:dyDescent="0.25">
      <c r="A53" s="77" t="s">
        <v>28</v>
      </c>
      <c r="B53" s="57"/>
      <c r="C53" s="57"/>
      <c r="D53" s="27"/>
      <c r="E53" s="58" t="s">
        <v>29</v>
      </c>
      <c r="F53" s="58"/>
      <c r="G53" s="76"/>
    </row>
    <row r="54" spans="1:7" x14ac:dyDescent="0.25">
      <c r="A54" s="77" t="s">
        <v>30</v>
      </c>
      <c r="B54" s="57"/>
      <c r="C54" s="57"/>
      <c r="D54" s="27"/>
      <c r="E54" s="58" t="s">
        <v>31</v>
      </c>
      <c r="F54" s="58"/>
      <c r="G54" s="76"/>
    </row>
    <row r="55" spans="1:7" x14ac:dyDescent="0.25">
      <c r="A55" s="24"/>
      <c r="B55" s="25"/>
      <c r="C55" s="26"/>
      <c r="D55" s="27"/>
      <c r="E55" s="28"/>
      <c r="F55" s="26"/>
      <c r="G55" s="29"/>
    </row>
    <row r="56" spans="1:7" ht="15.75" thickBot="1" x14ac:dyDescent="0.3">
      <c r="A56" s="30"/>
      <c r="B56" s="31"/>
      <c r="C56" s="32"/>
      <c r="D56" s="18"/>
      <c r="E56" s="33"/>
      <c r="F56" s="32"/>
      <c r="G56" s="34"/>
    </row>
  </sheetData>
  <mergeCells count="6">
    <mergeCell ref="B1:E6"/>
    <mergeCell ref="A20:G20"/>
    <mergeCell ref="E54:G54"/>
    <mergeCell ref="A54:C54"/>
    <mergeCell ref="A53:C53"/>
    <mergeCell ref="E53:G5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YILLIK</vt:lpstr>
      <vt:lpstr>AYLIK</vt:lpstr>
      <vt:lpstr>AYLIK!Yazdırma_Alanı</vt:lpstr>
      <vt:lpstr>YILLIK!Yazdırma_Alanı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2016-01-27T07:11:05Z</dcterms:modified>
</cp:coreProperties>
</file>